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HP\Documents\REVIDERING JAKTPROVSREGLER 2019\Steg 9.2 anpassning nordiska\Sammanställning 9.2\"/>
    </mc:Choice>
  </mc:AlternateContent>
  <xr:revisionPtr revIDLastSave="0" documentId="13_ncr:1_{26992906-F488-4770-8FB9-3B8D5DA2D00A}" xr6:coauthVersionLast="45" xr6:coauthVersionMax="45" xr10:uidLastSave="{00000000-0000-0000-0000-000000000000}"/>
  <bookViews>
    <workbookView xWindow="-108" yWindow="-108" windowWidth="23256" windowHeight="12576" activeTab="1" xr2:uid="{00000000-000D-0000-FFFF-FFFF00000000}"/>
  </bookViews>
  <sheets>
    <sheet name="Blad2" sheetId="1" r:id="rId1"/>
    <sheet name="Blad1" sheetId="2" r:id="rId2"/>
  </sheets>
  <definedNames>
    <definedName name="_Hlk37090830" localSheetId="1">Blad1!#REF!</definedName>
    <definedName name="BjhK">Blad1!$I$38</definedName>
    <definedName name="BÄK">Blad1!$I$30</definedName>
    <definedName name="DÄK">Blad1!$I$29</definedName>
    <definedName name="GrhK">Blad1!$I$42</definedName>
    <definedName name="GÄK">Blad1!$I$27</definedName>
    <definedName name="HäfäK">Blad1!$I$39</definedName>
    <definedName name="JHÄK">Blad1!$I$5</definedName>
    <definedName name="JähK">Blad1!$I$40</definedName>
    <definedName name="LaiK">Blad1!$I$36</definedName>
    <definedName name="NÄK">Blad1!$I$3</definedName>
    <definedName name="SSÄK">Blad1!$I$34</definedName>
    <definedName name="VBÄK">Blad1!$I$4</definedName>
    <definedName name="ViäK">Blad1!$I$41</definedName>
    <definedName name="VNÄK">Blad1!$I$6</definedName>
    <definedName name="VSÄK">Blad1!$I$7</definedName>
    <definedName name="ÖSÄK">Blad1!$I$8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2" l="1"/>
  <c r="D43" i="2" l="1"/>
  <c r="C42" i="2"/>
  <c r="C41" i="2"/>
  <c r="C43" i="2" l="1"/>
  <c r="D42" i="2"/>
  <c r="D27" i="2" l="1"/>
  <c r="D15" i="2"/>
  <c r="D12" i="2"/>
  <c r="C11" i="2"/>
  <c r="C30" i="2" l="1"/>
  <c r="C27" i="2"/>
  <c r="C15" i="2"/>
  <c r="C12" i="2"/>
  <c r="I42" i="2" l="1"/>
  <c r="I41" i="2"/>
  <c r="I40" i="2"/>
  <c r="I39" i="2"/>
  <c r="I38" i="2"/>
  <c r="I36" i="2"/>
  <c r="I34" i="2"/>
  <c r="I30" i="2"/>
  <c r="I29" i="2"/>
  <c r="I27" i="2"/>
  <c r="I8" i="2"/>
  <c r="I7" i="2"/>
  <c r="I6" i="2"/>
  <c r="I5" i="2"/>
  <c r="I4" i="2"/>
  <c r="I3" i="2"/>
  <c r="H43" i="2"/>
  <c r="I43" i="2" l="1"/>
  <c r="D30" i="2" l="1"/>
</calcChain>
</file>

<file path=xl/sharedStrings.xml><?xml version="1.0" encoding="utf-8"?>
<sst xmlns="http://schemas.openxmlformats.org/spreadsheetml/2006/main" count="72" uniqueCount="72">
  <si>
    <t>Klubb</t>
  </si>
  <si>
    <t>Antal deleg</t>
  </si>
  <si>
    <t>%</t>
  </si>
  <si>
    <t>NÄK</t>
  </si>
  <si>
    <t>Klubb:</t>
  </si>
  <si>
    <t>VBÄK</t>
  </si>
  <si>
    <t>JHÄK</t>
  </si>
  <si>
    <t>VNÄK</t>
  </si>
  <si>
    <t>GÄK</t>
  </si>
  <si>
    <t>DÄK</t>
  </si>
  <si>
    <t>BÄK</t>
  </si>
  <si>
    <t>SSÄK</t>
  </si>
  <si>
    <t>LaiK</t>
  </si>
  <si>
    <t>BjhK</t>
  </si>
  <si>
    <t>HäfäK</t>
  </si>
  <si>
    <t>JähK</t>
  </si>
  <si>
    <t>ViäK</t>
  </si>
  <si>
    <t>GrhK</t>
  </si>
  <si>
    <t>Mom 4</t>
  </si>
  <si>
    <t>Skillnaderna mellan länderna är nu att vi i Sverige inte använder älgarbetstid som krav vid poängsättning. Den frågan har jag ställt tidigare och tänker inte belasta projektgruppen med frågan en gång till. Jag tänker lägga två alternativ i moment 4. Dels den version projektgruppen sagt ja till och dels en version med älgarbetstid. Då får era klubbar ta ställning till hur nära ni vill komma nordiska gemensamma regler vid era årsmöten.</t>
  </si>
  <si>
    <t>Moment 5</t>
  </si>
  <si>
    <t>Mom 3</t>
  </si>
  <si>
    <t>Mom 1</t>
  </si>
  <si>
    <t>Mom 2</t>
  </si>
  <si>
    <t>Bedöms likvärdigt i de tre länderna. Norge och Sverige exakt samma tabell. Finland justerar sin tabell så det blir likvärdig bedömning.</t>
  </si>
  <si>
    <t>Finland diskuterar också att tillämpa samma regel som Norge/Sverige om poängavdrag vid tre kontaktbesök eller fler då provgrupp inväntar skalltid. Norge ändrar sin regel från avdrag med 50% till samma princip som i Sverige     (- 2 poäng)</t>
  </si>
  <si>
    <t>Moment 6</t>
  </si>
  <si>
    <t>Norge anpassar sin tabell så den blir lika Finland/Sverige</t>
  </si>
  <si>
    <t>Moment 7</t>
  </si>
  <si>
    <t>Är det OK att höja kravet på skalltid för 10 poäng till 220 minuter och kravet för 9 poäng till 190 minuter (upp till 8 poäng oförändrat jämfört idag 20-minutersintervaller (se tabell i bifogade regler ver 10)</t>
  </si>
  <si>
    <t>Mom 8 och 9</t>
  </si>
  <si>
    <t>Moment 10</t>
  </si>
  <si>
    <t>Finland och Norge lägger in bedömning av återgång 2 km i sina tabeller. De tycker att vårt förslag till tabell i mom 10 ger likvärdig bedömning. Vi diskuterade deras konstruktion med maxpoäng i momentet vid flera kontaktbesök. De ändrar till minuspoäng på samma sätt som vi har i vårt förslag till poängtabell. Utifrån deras erfarenhet av utfall av deras nuvarande regel så kom vi fram till att avdraget bör vara 2 poäng (inte 4) Jag ändrar till 2 poäng även hos oss (om någon emot så får ni säga till)</t>
  </si>
  <si>
    <t>Finland och Norge har även avdrag om älgarbetstiden är under 200 minuter. Den frågan hör samman med moment 4 och får diskuteras efter utfall av lokal- och rasklubbars besked i frågan om älgarbetstid.</t>
  </si>
  <si>
    <t>Om resultatet av denna enkät blir svar ja på ställda frågor innebär det att jaktprovsreglerna i de tre länderna i stort sett blir lika (förutom detta med älgarbetstid). Alla länderna har gjort justeringar i sina regler för att nå så nära varandra.</t>
  </si>
  <si>
    <t>Många klubbar har redan gett ok på reviderad tabell moment 2 men jag frågar för att få dokumenterad viljeinriktning. Kan vi använda förslaget till reviderad tabell i moment 2 med avstånd eller avstånd/sträcka (se bif regler mom 2)?</t>
  </si>
  <si>
    <t>Finland diskuterar att överge nuvarande tillämpning att älg som flyr av sig själv räknas som stöt. Det blir då lika tillämpning i alla tre länderna.</t>
  </si>
  <si>
    <t>Avels-/datagrupperna får i uppdrag att lösa frågan så att det går följa upp och avelsvärdera hundar med långt förföljande utan att få stopp på älgen. Momentet blir helt lika mellan de tre länderna men ändå möjligt att följa upp/utvärdera ev släktskap långa förföljanden (uppfyller då intentionen i rapport 1)</t>
  </si>
  <si>
    <t>Finland diskuterar att följa Norges/Sveriges principer för stötning dvs älg kan inte stöta sig själv och en omställning per stöt kan tillgodoräknas. Blir då helt lika mellan de tre länderna.</t>
  </si>
  <si>
    <t>Finland önskar höja krav på skalltid till 240 minuter. Vi kom fram till att vi (Norge och Sverige) testar våra klubbar om vi kan gå "halva vägen var"</t>
  </si>
  <si>
    <t>Koefficientförändringar</t>
  </si>
  <si>
    <t>Nu när poängtabeller börjar vara klara och likvärdiga är det dags att prata om koefficientfördelning. Momentens koefficient kan vara olika mellan länderna så länge poängtabellerna ger likvärdig bedömning.</t>
  </si>
  <si>
    <t>Norge kan nog tänka sig följa Finlands förändring</t>
  </si>
  <si>
    <t>Under resans gång har det blivit majoritet för att moment 10 ska omfatta 10 poäng på samma sätt som Finland och Norge. Detta gör att en koefficient med 0,5 finns att lägga på annat moment. Om vi ska nollställa till ett nordiskt likaläge skulle dessa 0,5 läggas på mom 5 vilja att förfölja.</t>
  </si>
  <si>
    <t>I början av vårt arbete föreslogs ett antal förändringar av koefficienter. Det enda förslag som hade majoritet var att flytta 0,5 från moment 2 förmåga finna älg till moment 6 förmåga att ställa flyende älg. Ett skäl som återkom var att moment 2 är svårt att bedöma. Nu har tabellen i och för sig reviderats och ger lite mer tydlig vägledning i poängsättningen.</t>
  </si>
  <si>
    <t>Kan ni tänka er att göra som Finland/Norge dvs flytta 0,5 från mom 3 ståndskall på upptagsplats (som då blir 1,0) till mom 7 skalltid (till 1,0) ?</t>
  </si>
  <si>
    <t>Vill ni fortfarande flytta 0,5 från moment 2 förmåga att finna älg till moment 6 förmåga ställa flyende älg ?</t>
  </si>
  <si>
    <t>Finland har uttryckt en tanke om att dagens koefficientfördelning ger en stor andel poäng i början av provtiden. Man vill gärna belöna moment som kräver längre provtid och diskuterar därför att sänka moment 3 ståndskall på upptagsplats till 1,0 och höja moment 7 skalltid till 1,0 (de ändrar också så gångståndstid räknas max motsv fast ståndskallstid). Tanken bakom förändringen är att det kan vara älgen som "styr lite mera" i mom 3 och hunden "styr lite mer" i mom 7</t>
  </si>
  <si>
    <t>Svarsmall decemberfrågor om kompromisser för att nå nordiska gemensamma regler</t>
  </si>
  <si>
    <t>Inom arbetsgruppen NÄU har vi diskuterat hur bedömning av genomsnitt görs då hund skäller upptag två så nära provtids slut att den inte kan prövas fullt ut. Dialogen har resulterat i ett tillägg på sidan 19 gulmarkerad punkt. Är det tillägget OK?</t>
  </si>
  <si>
    <t>Kan ni tänka er att flytta 0,5 från dagens mom 10 lydnad/samarbete till mom 5 vilja att förfölja dvs koefficient 1,0 och bli lika norden? (inget poängavdrag men tydlig uppmärkning att hunden i sitt prov har långt förföljande utan att få stopp på älg samt att det datamässigt är utvärderingsbart dvs det går följa upp om det finns släktskap/ärvs)</t>
  </si>
  <si>
    <t>Finland och Norge tycker att förslaget med avstånd/sträcka ligger väldigt nära så som det fungerar hos dem idag. Finland och kanske även Norge intresserade av gemensam tabell.</t>
  </si>
  <si>
    <t>Är det OK att lägga in ett krav i mom 8 och 9 att bedömning för utmärkt prestation ska bedömas efter 90 minuters fast ståndskall (se tillägg i regler ver 10)?</t>
  </si>
  <si>
    <t>Finland har idag en regel om att utmärkt prestation för hörbarhet men även täthet/täckning endast kan tilldelas hund som skällt minst 180 minuter. Tanken att kvalitetssäkra att hunden har röst som håller för långt skällande. Vi kom fram till att testa våra klubbars vilja att införa finska kravet men sänka tidskravet till 90 minuter (dvs skallräkning med utmärkt prestation före första stötning kan ge 9 och 10 poäng - se bilagda regler ver 10)</t>
  </si>
  <si>
    <t>Klubbens kommentarer</t>
  </si>
  <si>
    <t>Redovisning läge nordisk dialog och frågor</t>
  </si>
  <si>
    <t>Finland tänker använda måttet 150 m/minut för snabbt upptag mätt upptagssträcka (9 km/tim). Kan vi använda tumregler (tumregel dvs inte "ristat i sten" utan domaren får motivera sin poängsättning) enligt gulmarkering sidan 17 längst ner (se bilagda regler ver 10)</t>
  </si>
  <si>
    <r>
      <rPr>
        <b/>
        <sz val="11"/>
        <color rgb="FF000000"/>
        <rFont val="Calibri"/>
        <family val="2"/>
      </rPr>
      <t>VBÄK</t>
    </r>
    <r>
      <rPr>
        <sz val="11"/>
        <color indexed="8"/>
        <rFont val="Calibri"/>
        <family val="2"/>
      </rPr>
      <t>: Vi har idag att dessa moment bedöms under hela älgarbetet så kravet behövs ej.</t>
    </r>
  </si>
  <si>
    <r>
      <rPr>
        <b/>
        <sz val="11"/>
        <color rgb="FF000000"/>
        <rFont val="Calibri"/>
        <family val="2"/>
      </rPr>
      <t>BjhK</t>
    </r>
    <r>
      <rPr>
        <sz val="11"/>
        <color indexed="8"/>
        <rFont val="Calibri"/>
        <family val="2"/>
      </rPr>
      <t>: Vi kan väl ändå behålla om alla moment prövade, fast då med 220 min. som gräns.</t>
    </r>
  </si>
  <si>
    <r>
      <rPr>
        <b/>
        <sz val="11"/>
        <color rgb="FF000000"/>
        <rFont val="Calibri"/>
        <family val="2"/>
      </rPr>
      <t>BjhK</t>
    </r>
    <r>
      <rPr>
        <sz val="11"/>
        <color indexed="8"/>
        <rFont val="Calibri"/>
        <family val="2"/>
      </rPr>
      <t>: En mycket bra tanke!!! Halva provets poäng ligger "nästan" i de tre första momenten.</t>
    </r>
  </si>
  <si>
    <r>
      <rPr>
        <b/>
        <sz val="11"/>
        <color rgb="FF000000"/>
        <rFont val="Calibri"/>
        <family val="2"/>
      </rPr>
      <t>BjhK</t>
    </r>
    <r>
      <rPr>
        <sz val="11"/>
        <color indexed="8"/>
        <rFont val="Calibri"/>
        <family val="2"/>
      </rPr>
      <t>: OK</t>
    </r>
  </si>
  <si>
    <t>VSÄK</t>
  </si>
  <si>
    <t>ÖSÄK</t>
  </si>
  <si>
    <r>
      <rPr>
        <b/>
        <sz val="11"/>
        <color rgb="FF000000"/>
        <rFont val="Calibri"/>
        <family val="2"/>
      </rPr>
      <t>VBÄK</t>
    </r>
    <r>
      <rPr>
        <sz val="11"/>
        <color indexed="8"/>
        <rFont val="Calibri"/>
        <family val="2"/>
      </rPr>
      <t xml:space="preserve">: Med låg älgtäthet missgynnas de hundar som jagar där. Kan bli fördel för en del raser </t>
    </r>
  </si>
  <si>
    <r>
      <rPr>
        <b/>
        <sz val="11"/>
        <color rgb="FF000000"/>
        <rFont val="Calibri"/>
        <family val="2"/>
      </rPr>
      <t>HäfäK:</t>
    </r>
    <r>
      <rPr>
        <sz val="11"/>
        <color indexed="8"/>
        <rFont val="Calibri"/>
        <family val="2"/>
      </rPr>
      <t xml:space="preserve"> (ev ja) Förföljande kan vara svårt att veta, om det är en hund som förföljer i sakta fart 5-6 km/tim och ibland stannar utan skallgivning….  </t>
    </r>
    <r>
      <rPr>
        <b/>
        <sz val="11"/>
        <color rgb="FF000000"/>
        <rFont val="Calibri"/>
        <family val="2"/>
      </rPr>
      <t>VBÄK</t>
    </r>
    <r>
      <rPr>
        <sz val="11"/>
        <color indexed="8"/>
        <rFont val="Calibri"/>
        <family val="2"/>
      </rPr>
      <t xml:space="preserve">: Ett tydligt nej från klubben att ej prioritera detta moment om vi inte minskar poängen för överdrivet förföljande. </t>
    </r>
    <r>
      <rPr>
        <b/>
        <sz val="11"/>
        <color rgb="FF000000"/>
        <rFont val="Calibri"/>
        <family val="2"/>
      </rPr>
      <t>JHÄK</t>
    </r>
    <r>
      <rPr>
        <sz val="11"/>
        <color indexed="8"/>
        <rFont val="Calibri"/>
        <family val="2"/>
      </rPr>
      <t xml:space="preserve">: Vi har inte diskuterat frågan i klubben men motiverar vårat svar med att det är en strävan mot gemensamma nordiska regler som våra medlemmar tycker är viktigt. </t>
    </r>
    <r>
      <rPr>
        <b/>
        <sz val="11"/>
        <color rgb="FF000000"/>
        <rFont val="Calibri"/>
        <family val="2"/>
      </rPr>
      <t>BjhK</t>
    </r>
    <r>
      <rPr>
        <sz val="11"/>
        <color indexed="8"/>
        <rFont val="Calibri"/>
        <family val="2"/>
      </rPr>
      <t xml:space="preserve">: Nja, blir för svår tanke för oss svenskar, svarar blankt. Kanske inte heller rätt utveckling. </t>
    </r>
    <r>
      <rPr>
        <b/>
        <sz val="11"/>
        <color rgb="FF000000"/>
        <rFont val="Calibri"/>
        <family val="2"/>
      </rPr>
      <t>NÄK:</t>
    </r>
    <r>
      <rPr>
        <sz val="11"/>
        <color indexed="8"/>
        <rFont val="Calibri"/>
        <family val="2"/>
      </rPr>
      <t xml:space="preserve"> Majoritetsstöd för att behålla som det är.</t>
    </r>
  </si>
  <si>
    <r>
      <rPr>
        <b/>
        <sz val="11"/>
        <color rgb="FF000000"/>
        <rFont val="Calibri"/>
        <family val="2"/>
      </rPr>
      <t>VBÄK</t>
    </r>
    <r>
      <rPr>
        <sz val="11"/>
        <color indexed="8"/>
        <rFont val="Calibri"/>
        <family val="2"/>
      </rPr>
      <t xml:space="preserve">: Det går att lägga den överblivna 0,5 på mom 6 eller till mom 7? </t>
    </r>
    <r>
      <rPr>
        <b/>
        <sz val="11"/>
        <color rgb="FF000000"/>
        <rFont val="Calibri"/>
        <family val="2"/>
      </rPr>
      <t>NÄK:</t>
    </r>
    <r>
      <rPr>
        <sz val="11"/>
        <color indexed="8"/>
        <rFont val="Calibri"/>
        <family val="2"/>
      </rPr>
      <t xml:space="preserve"> Ja, Hunden kan inte påverka älgens placering så slumpen påverkar för mycket på momentet. Bättre att flytta poäng till moment där hunden genomför en viktig prestation. </t>
    </r>
    <r>
      <rPr>
        <b/>
        <sz val="11"/>
        <color rgb="FF000000"/>
        <rFont val="Calibri"/>
        <family val="2"/>
      </rPr>
      <t>ÖSÄK</t>
    </r>
    <r>
      <rPr>
        <sz val="11"/>
        <color indexed="8"/>
        <rFont val="Calibri"/>
        <family val="2"/>
      </rPr>
      <t>: Förmågan att finna älg, är i mitt tycke en avgörande del i hundaveln. Tittar jag tillbaka på de hundar jag haft sedan mitten på 80-talet, så är det de som verkligen vill hitta älg, som har blivit bra jakthundar.</t>
    </r>
  </si>
  <si>
    <r>
      <rPr>
        <b/>
        <sz val="11"/>
        <color rgb="FF000000"/>
        <rFont val="Calibri"/>
        <family val="2"/>
      </rPr>
      <t>HäfäK</t>
    </r>
    <r>
      <rPr>
        <sz val="11"/>
        <color indexed="8"/>
        <rFont val="Calibri"/>
        <family val="2"/>
      </rPr>
      <t xml:space="preserve">. Skalltid är det man vill ha, ger en ökad förutsättning för att jakten skall  lyckas, till glädje för alla jägare som också får höra hunden. </t>
    </r>
    <r>
      <rPr>
        <b/>
        <sz val="11"/>
        <color rgb="FF000000"/>
        <rFont val="Calibri"/>
        <family val="2"/>
      </rPr>
      <t>VBÄK</t>
    </r>
    <r>
      <rPr>
        <sz val="11"/>
        <color indexed="8"/>
        <rFont val="Calibri"/>
        <family val="2"/>
      </rPr>
      <t xml:space="preserve">: Mom 3 alltför viktigt moment men går att lägga överblivet 0,5 på skalltid. </t>
    </r>
    <r>
      <rPr>
        <b/>
        <sz val="11"/>
        <color rgb="FF000000"/>
        <rFont val="Calibri"/>
        <family val="2"/>
      </rPr>
      <t>JHÄK</t>
    </r>
    <r>
      <rPr>
        <sz val="11"/>
        <color indexed="8"/>
        <rFont val="Calibri"/>
        <family val="2"/>
      </rPr>
      <t xml:space="preserve">: Vi har inte diskuterat frågan i klubben men motiverar vårat svar med att det är en strävan mot gemensamma nordiska regler som våra medlemmar tycker är viktigt. </t>
    </r>
    <r>
      <rPr>
        <b/>
        <sz val="11"/>
        <color rgb="FF000000"/>
        <rFont val="Calibri"/>
        <family val="2"/>
      </rPr>
      <t>NÄK:</t>
    </r>
    <r>
      <rPr>
        <sz val="11"/>
        <color indexed="8"/>
        <rFont val="Calibri"/>
        <family val="2"/>
      </rPr>
      <t xml:space="preserve"> NEJ! Inte under några omständigheter Viktigaste momentet och en ståndhunds adelsmärke större majoritet för en höjning än sänkning. </t>
    </r>
    <r>
      <rPr>
        <b/>
        <sz val="11"/>
        <color rgb="FF000000"/>
        <rFont val="Calibri"/>
        <family val="2"/>
      </rPr>
      <t>ÖSÄK</t>
    </r>
    <r>
      <rPr>
        <sz val="11"/>
        <color indexed="8"/>
        <rFont val="Calibri"/>
        <family val="2"/>
      </rPr>
      <t>: Vill gärna ha gemensamma regler i norden, men tycker att moment 3 är så mycket viktigare än moment 7</t>
    </r>
  </si>
  <si>
    <t>BOÅs kommentarer/analys</t>
  </si>
  <si>
    <t>Ingen tydlig majoritet. Får försöka lägga alternativ dvs en enkätfråga till.</t>
  </si>
  <si>
    <t>Jag tolkar detta som ett tydligt svar nej för att sänka koefficienten i mom 3. Inte lika tydligt att inte öka mom 7 skalltid (något som flera avelsföreträdare förespråkar)</t>
  </si>
  <si>
    <t>Ingen tydlig majoritet. Lägger två alternativ i kommande utskick.</t>
  </si>
  <si>
    <t xml:space="preserve">Uppdrag ges till avels-/datagrupp att diskutera sig samman mellan våra tre länder om hur gemensam avelsvärdering kan ske. Finland/Norge märker upp sina hundar med UFS, Sverige använder K och alltså helt möjligt att göra gemensam avelsvärdering. I detta uppdrag ingår också att reda ut hur hundar med långa söktider ska kunna följas upp. Kommer påverka utveckling av skogskorten i de tre länderna.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</si>
</sst>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1" x14ac:knownFonts="1">
    <font>
      <sz val="11"/>
      <color indexed="8"/>
      <name val="Calibri"/>
      <family val="2"/>
    </font>
    <font>
      <sz val="16"/>
      <color indexed="8"/>
      <name val="Calibri"/>
      <family val="2"/>
    </font>
    <font>
      <b/>
      <sz val="16"/>
      <color indexed="8"/>
      <name val="Calibri"/>
      <family val="2"/>
    </font>
    <font>
      <sz val="14"/>
      <color indexed="8"/>
      <name val="Calibri"/>
      <family val="2"/>
    </font>
    <font>
      <b/>
      <sz val="11"/>
      <color indexed="8"/>
      <name val="Calibri"/>
      <family val="2"/>
    </font>
    <font>
      <sz val="12"/>
      <color indexed="8"/>
      <name val="Calibri"/>
      <family val="2"/>
    </font>
    <font>
      <sz val="11"/>
      <color rgb="FF000000"/>
      <name val="Calibri"/>
      <family val="2"/>
    </font>
    <font>
      <sz val="11"/>
      <color rgb="FF000000"/>
      <name val="Calibri"/>
      <family val="2"/>
      <scheme val="minor"/>
    </font>
    <font>
      <b/>
      <sz val="11"/>
      <color rgb="FF000000"/>
      <name val="Calibri"/>
      <family val="2"/>
      <scheme val="minor"/>
    </font>
    <font>
      <b/>
      <sz val="11"/>
      <color rgb="FF000000"/>
      <name val="Calibri"/>
      <family val="2"/>
    </font>
    <font>
      <sz val="10"/>
      <color rgb="FF000000"/>
      <name val="Calibri"/>
      <family val="2"/>
    </font>
  </fonts>
  <fills count="4">
    <fill>
      <patternFill patternType="none"/>
    </fill>
    <fill>
      <patternFill patternType="gray125"/>
    </fill>
    <fill>
      <patternFill patternType="solid">
        <fgColor indexed="42"/>
        <bgColor indexed="27"/>
      </patternFill>
    </fill>
    <fill>
      <patternFill patternType="solid">
        <fgColor indexed="53"/>
        <bgColor indexed="5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diagonal/>
    </border>
  </borders>
  <cellStyleXfs count="1">
    <xf numFmtId="0" fontId="0" fillId="0" borderId="0"/>
  </cellStyleXfs>
  <cellXfs count="55">
    <xf numFmtId="0" fontId="0" fillId="0" borderId="0" xfId="0"/>
    <xf numFmtId="1"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top" wrapText="1"/>
    </xf>
    <xf numFmtId="1" fontId="0" fillId="0" borderId="0" xfId="0" applyNumberFormat="1"/>
    <xf numFmtId="0" fontId="0" fillId="0" borderId="0" xfId="0" applyFont="1" applyProtection="1"/>
    <xf numFmtId="0" fontId="0" fillId="0" borderId="0" xfId="0" applyNumberFormat="1"/>
    <xf numFmtId="165" fontId="0" fillId="0" borderId="0" xfId="0" applyNumberFormat="1"/>
    <xf numFmtId="0" fontId="0" fillId="0" borderId="0" xfId="0" applyProtection="1">
      <protection locked="0"/>
    </xf>
    <xf numFmtId="1" fontId="0" fillId="0" borderId="2" xfId="0" applyNumberFormat="1" applyFont="1" applyBorder="1" applyAlignment="1" applyProtection="1">
      <alignment horizontal="center" vertical="center"/>
    </xf>
    <xf numFmtId="164" fontId="5" fillId="0" borderId="1" xfId="0" applyNumberFormat="1" applyFont="1" applyFill="1" applyBorder="1" applyAlignment="1" applyProtection="1">
      <alignment horizontal="center" vertical="center" wrapText="1"/>
    </xf>
    <xf numFmtId="0" fontId="4" fillId="0" borderId="1" xfId="0" applyFont="1" applyBorder="1" applyAlignment="1" applyProtection="1">
      <alignment vertical="center" wrapText="1"/>
    </xf>
    <xf numFmtId="0" fontId="6" fillId="0" borderId="5" xfId="0" applyFont="1" applyBorder="1" applyAlignment="1" applyProtection="1">
      <alignment vertical="center" wrapText="1"/>
    </xf>
    <xf numFmtId="1" fontId="4" fillId="0" borderId="1" xfId="0" applyNumberFormat="1" applyFont="1" applyBorder="1" applyAlignment="1" applyProtection="1">
      <alignment horizontal="center" vertical="center"/>
    </xf>
    <xf numFmtId="164" fontId="5" fillId="0" borderId="1" xfId="0" applyNumberFormat="1" applyFont="1" applyFill="1" applyBorder="1" applyAlignment="1" applyProtection="1">
      <alignment horizontal="center" vertical="center"/>
    </xf>
    <xf numFmtId="0" fontId="0" fillId="0" borderId="0" xfId="0" applyBorder="1" applyAlignment="1" applyProtection="1">
      <alignment vertical="top" wrapText="1"/>
      <protection locked="0"/>
    </xf>
    <xf numFmtId="0" fontId="9" fillId="0" borderId="5" xfId="0" applyFont="1" applyBorder="1" applyAlignment="1" applyProtection="1">
      <alignment vertical="center" wrapText="1"/>
    </xf>
    <xf numFmtId="0" fontId="6" fillId="0" borderId="1" xfId="0" applyFont="1" applyBorder="1" applyAlignment="1" applyProtection="1">
      <alignment vertical="center" wrapText="1"/>
    </xf>
    <xf numFmtId="0" fontId="9" fillId="0" borderId="1" xfId="0" applyFont="1" applyBorder="1" applyAlignment="1" applyProtection="1">
      <alignment vertical="center" wrapText="1"/>
    </xf>
    <xf numFmtId="1" fontId="0" fillId="0" borderId="6"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0" fontId="7" fillId="0" borderId="1" xfId="0" applyFont="1" applyBorder="1" applyAlignment="1" applyProtection="1">
      <alignment vertical="center" wrapText="1"/>
    </xf>
    <xf numFmtId="0" fontId="8" fillId="0" borderId="1" xfId="0" applyFont="1" applyBorder="1" applyAlignment="1" applyProtection="1">
      <alignment vertical="center" wrapText="1"/>
    </xf>
    <xf numFmtId="0" fontId="0" fillId="0" borderId="1" xfId="0" applyFont="1" applyBorder="1" applyAlignment="1" applyProtection="1">
      <alignment vertical="center" wrapText="1"/>
    </xf>
    <xf numFmtId="0" fontId="9" fillId="0" borderId="4" xfId="0" applyFont="1" applyBorder="1" applyAlignment="1" applyProtection="1">
      <alignment vertical="center" wrapText="1"/>
    </xf>
    <xf numFmtId="0" fontId="10" fillId="0" borderId="1" xfId="0" applyFont="1" applyBorder="1" applyAlignment="1" applyProtection="1">
      <alignment vertical="center" wrapText="1"/>
    </xf>
    <xf numFmtId="0" fontId="9" fillId="0" borderId="1" xfId="0" applyFont="1" applyBorder="1" applyProtection="1"/>
    <xf numFmtId="0" fontId="0" fillId="0" borderId="1" xfId="0" applyBorder="1" applyAlignment="1" applyProtection="1">
      <alignment wrapText="1"/>
    </xf>
    <xf numFmtId="0" fontId="0" fillId="0" borderId="1" xfId="0" applyBorder="1" applyProtection="1"/>
    <xf numFmtId="1" fontId="0" fillId="0" borderId="0" xfId="0" applyNumberFormat="1" applyFont="1" applyBorder="1" applyAlignment="1" applyProtection="1">
      <alignment horizontal="center" vertical="center"/>
    </xf>
    <xf numFmtId="0" fontId="0" fillId="0" borderId="0" xfId="0" applyFont="1"/>
    <xf numFmtId="1" fontId="0" fillId="0" borderId="0" xfId="0" applyNumberFormat="1" applyFont="1"/>
    <xf numFmtId="0" fontId="0" fillId="0" borderId="1" xfId="0" applyBorder="1" applyAlignment="1" applyProtection="1">
      <alignment vertical="center" wrapText="1"/>
    </xf>
    <xf numFmtId="0" fontId="0" fillId="0" borderId="0" xfId="0" applyNumberFormat="1" applyFont="1" applyProtection="1"/>
    <xf numFmtId="1" fontId="0" fillId="0" borderId="0" xfId="0" applyNumberFormat="1" applyFont="1" applyProtection="1"/>
    <xf numFmtId="0" fontId="0" fillId="0" borderId="0" xfId="0" applyAlignment="1" applyProtection="1">
      <alignment vertical="center" wrapText="1"/>
      <protection locked="0"/>
    </xf>
    <xf numFmtId="1"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top" wrapText="1"/>
      <protection locked="0"/>
    </xf>
    <xf numFmtId="1" fontId="1" fillId="0" borderId="1" xfId="0" applyNumberFormat="1" applyFont="1" applyBorder="1" applyAlignment="1" applyProtection="1">
      <alignment horizontal="center" vertical="center"/>
    </xf>
    <xf numFmtId="0" fontId="2" fillId="0" borderId="1" xfId="0" applyFont="1" applyBorder="1" applyAlignment="1" applyProtection="1">
      <alignment vertical="center" wrapText="1"/>
    </xf>
    <xf numFmtId="0" fontId="0" fillId="0" borderId="1" xfId="0" applyBorder="1" applyAlignment="1" applyProtection="1">
      <alignment horizontal="center" vertical="center"/>
    </xf>
    <xf numFmtId="14" fontId="3" fillId="0" borderId="1" xfId="0" applyNumberFormat="1" applyFont="1" applyBorder="1" applyAlignment="1" applyProtection="1">
      <alignment vertical="top" wrapText="1"/>
    </xf>
    <xf numFmtId="1" fontId="0" fillId="0" borderId="1" xfId="0" applyNumberFormat="1" applyBorder="1" applyAlignment="1" applyProtection="1">
      <alignment horizontal="center" vertical="center"/>
    </xf>
    <xf numFmtId="0" fontId="0" fillId="0" borderId="1" xfId="0" applyBorder="1" applyAlignment="1" applyProtection="1">
      <alignment vertical="center"/>
    </xf>
    <xf numFmtId="164" fontId="0" fillId="0" borderId="1" xfId="0" applyNumberFormat="1" applyBorder="1" applyAlignment="1" applyProtection="1">
      <alignment horizontal="center" vertical="center"/>
    </xf>
    <xf numFmtId="0" fontId="0" fillId="0" borderId="1" xfId="0" applyBorder="1" applyAlignment="1" applyProtection="1">
      <alignment vertical="top" wrapText="1"/>
    </xf>
    <xf numFmtId="0" fontId="0" fillId="0" borderId="0" xfId="0" applyAlignment="1" applyProtection="1">
      <alignment vertical="center" wrapText="1"/>
    </xf>
    <xf numFmtId="0" fontId="4" fillId="0" borderId="1" xfId="0" applyFont="1" applyBorder="1" applyAlignment="1" applyProtection="1">
      <alignment horizontal="left" vertical="top" wrapText="1"/>
    </xf>
    <xf numFmtId="0" fontId="4" fillId="0" borderId="1" xfId="0" applyFont="1" applyBorder="1" applyAlignment="1" applyProtection="1">
      <alignment horizontal="center" vertical="top" wrapText="1"/>
    </xf>
    <xf numFmtId="164" fontId="5" fillId="2" borderId="1" xfId="0" applyNumberFormat="1" applyFont="1" applyFill="1" applyBorder="1" applyAlignment="1" applyProtection="1">
      <alignment horizontal="center" vertical="center" wrapText="1"/>
    </xf>
    <xf numFmtId="164" fontId="5" fillId="3" borderId="1" xfId="0" applyNumberFormat="1" applyFont="1" applyFill="1" applyBorder="1" applyAlignment="1" applyProtection="1">
      <alignment horizontal="center" vertical="center"/>
    </xf>
    <xf numFmtId="0" fontId="0" fillId="0" borderId="1" xfId="0" applyFont="1" applyBorder="1" applyAlignment="1" applyProtection="1">
      <alignment horizontal="center" vertical="top" wrapText="1"/>
    </xf>
    <xf numFmtId="1" fontId="4" fillId="0" borderId="3" xfId="0" applyNumberFormat="1"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4"/>
  <sheetViews>
    <sheetView tabSelected="1" zoomScaleNormal="100" workbookViewId="0">
      <selection activeCell="D11" sqref="D11"/>
    </sheetView>
  </sheetViews>
  <sheetFormatPr defaultRowHeight="14.4" x14ac:dyDescent="0.3"/>
  <cols>
    <col min="1" max="1" width="8.88671875" style="1" customWidth="1"/>
    <col min="2" max="2" width="65" style="2" customWidth="1"/>
    <col min="3" max="3" width="10.77734375" style="3" customWidth="1"/>
    <col min="4" max="4" width="10.77734375" customWidth="1"/>
    <col min="5" max="6" width="70.6640625" style="4" customWidth="1"/>
    <col min="7" max="7" width="12" customWidth="1"/>
    <col min="11" max="11" width="11" customWidth="1"/>
    <col min="14" max="14" width="8.88671875" style="5" customWidth="1"/>
  </cols>
  <sheetData>
    <row r="1" spans="1:14" x14ac:dyDescent="0.3">
      <c r="A1" s="37"/>
      <c r="B1" s="36"/>
      <c r="C1" s="38"/>
      <c r="D1" s="9"/>
      <c r="E1" s="39"/>
      <c r="F1" s="39"/>
    </row>
    <row r="2" spans="1:14" ht="42" x14ac:dyDescent="0.3">
      <c r="A2" s="40"/>
      <c r="B2" s="41" t="s">
        <v>48</v>
      </c>
      <c r="C2" s="42"/>
      <c r="D2" s="29"/>
      <c r="E2" s="43">
        <v>44185</v>
      </c>
      <c r="F2" s="43"/>
      <c r="G2" s="6" t="s">
        <v>0</v>
      </c>
      <c r="H2" s="6" t="s">
        <v>1</v>
      </c>
      <c r="I2" s="6" t="s">
        <v>2</v>
      </c>
      <c r="K2" s="7"/>
    </row>
    <row r="3" spans="1:14" x14ac:dyDescent="0.3">
      <c r="A3" s="44"/>
      <c r="B3" s="45"/>
      <c r="C3" s="46"/>
      <c r="D3" s="29"/>
      <c r="E3" s="47"/>
      <c r="F3" s="47"/>
      <c r="G3" s="6" t="s">
        <v>3</v>
      </c>
      <c r="H3" s="6">
        <v>6</v>
      </c>
      <c r="I3" s="35">
        <f t="shared" ref="I3:I8" si="0">H3/58*100</f>
        <v>10.344827586206897</v>
      </c>
    </row>
    <row r="4" spans="1:14" x14ac:dyDescent="0.3">
      <c r="A4" s="44"/>
      <c r="B4" s="24" t="s">
        <v>4</v>
      </c>
      <c r="C4" s="42"/>
      <c r="D4" s="29"/>
      <c r="E4" s="47"/>
      <c r="F4" s="47"/>
      <c r="G4" s="6" t="s">
        <v>5</v>
      </c>
      <c r="H4" s="6">
        <v>7</v>
      </c>
      <c r="I4" s="35">
        <f t="shared" si="0"/>
        <v>12.068965517241379</v>
      </c>
    </row>
    <row r="5" spans="1:14" x14ac:dyDescent="0.3">
      <c r="A5" s="44"/>
      <c r="B5" s="48"/>
      <c r="C5" s="42"/>
      <c r="D5" s="29"/>
      <c r="E5" s="47"/>
      <c r="F5" s="47"/>
      <c r="G5" s="6" t="s">
        <v>6</v>
      </c>
      <c r="H5" s="6">
        <v>7</v>
      </c>
      <c r="I5" s="35">
        <f t="shared" si="0"/>
        <v>12.068965517241379</v>
      </c>
    </row>
    <row r="6" spans="1:14" ht="15.6" x14ac:dyDescent="0.3">
      <c r="A6" s="14"/>
      <c r="B6" s="24" t="s">
        <v>55</v>
      </c>
      <c r="C6" s="11"/>
      <c r="D6" s="15"/>
      <c r="E6" s="49" t="s">
        <v>54</v>
      </c>
      <c r="F6" s="49" t="s">
        <v>67</v>
      </c>
      <c r="G6" s="6" t="s">
        <v>7</v>
      </c>
      <c r="H6" s="6">
        <v>4</v>
      </c>
      <c r="I6" s="35">
        <f t="shared" si="0"/>
        <v>6.8965517241379306</v>
      </c>
    </row>
    <row r="7" spans="1:14" ht="15.6" x14ac:dyDescent="0.3">
      <c r="A7" s="14"/>
      <c r="B7" s="12" t="s">
        <v>22</v>
      </c>
      <c r="C7" s="11"/>
      <c r="D7" s="15"/>
      <c r="E7" s="50"/>
      <c r="F7" s="50"/>
      <c r="G7" t="s">
        <v>61</v>
      </c>
      <c r="H7">
        <v>4</v>
      </c>
      <c r="I7" s="35">
        <f t="shared" si="0"/>
        <v>6.8965517241379306</v>
      </c>
    </row>
    <row r="8" spans="1:14" ht="86.4" x14ac:dyDescent="0.3">
      <c r="A8" s="14"/>
      <c r="B8" s="18" t="s">
        <v>71</v>
      </c>
      <c r="C8" s="11"/>
      <c r="D8" s="15"/>
      <c r="E8" s="50"/>
      <c r="F8" s="50"/>
      <c r="G8" s="6" t="s">
        <v>62</v>
      </c>
      <c r="H8" s="6">
        <v>3</v>
      </c>
      <c r="I8" s="35">
        <f t="shared" si="0"/>
        <v>5.1724137931034484</v>
      </c>
    </row>
    <row r="9" spans="1:14" ht="15.6" x14ac:dyDescent="0.3">
      <c r="A9" s="14"/>
      <c r="B9" s="19" t="s">
        <v>23</v>
      </c>
      <c r="C9" s="11"/>
      <c r="D9" s="15"/>
      <c r="E9" s="50"/>
      <c r="F9" s="50"/>
      <c r="G9" s="6"/>
      <c r="H9" s="6"/>
      <c r="I9" s="6"/>
    </row>
    <row r="10" spans="1:14" ht="43.2" x14ac:dyDescent="0.3">
      <c r="A10" s="14"/>
      <c r="B10" s="18" t="s">
        <v>51</v>
      </c>
      <c r="C10" s="11"/>
      <c r="D10" s="15"/>
      <c r="E10" s="50"/>
      <c r="F10" s="50"/>
      <c r="G10" s="6"/>
      <c r="H10" s="6"/>
      <c r="I10" s="6"/>
    </row>
    <row r="11" spans="1:14" ht="57.6" x14ac:dyDescent="0.3">
      <c r="A11" s="10">
        <v>1</v>
      </c>
      <c r="B11" s="22" t="s">
        <v>35</v>
      </c>
      <c r="C11" s="51">
        <f>VBÄK+JHÄK+BjhK+DÄK+VSÄK+NÄK+VNÄK+BÄK+SSÄK</f>
        <v>77.58620689655173</v>
      </c>
      <c r="D11" s="52"/>
      <c r="E11" s="47"/>
      <c r="F11" s="47"/>
      <c r="G11" s="6"/>
      <c r="H11" s="6"/>
      <c r="I11" s="6"/>
    </row>
    <row r="12" spans="1:14" ht="57.6" x14ac:dyDescent="0.3">
      <c r="A12" s="30">
        <v>2</v>
      </c>
      <c r="B12" s="22" t="s">
        <v>56</v>
      </c>
      <c r="C12" s="51">
        <f>JHÄK+BjhK+DÄK+VSÄK+NÄK+VNÄK+BÄK</f>
        <v>53.448275862068961</v>
      </c>
      <c r="D12" s="52">
        <f>VBÄK+SSÄK</f>
        <v>24.137931034482758</v>
      </c>
      <c r="E12" s="47" t="s">
        <v>63</v>
      </c>
      <c r="F12" s="47"/>
      <c r="G12" s="6"/>
      <c r="H12" s="6"/>
      <c r="I12" s="6"/>
    </row>
    <row r="13" spans="1:14" ht="15.6" x14ac:dyDescent="0.3">
      <c r="A13" s="14"/>
      <c r="B13" s="19" t="s">
        <v>21</v>
      </c>
      <c r="C13" s="11"/>
      <c r="D13" s="15"/>
      <c r="E13" s="50"/>
      <c r="F13" s="50"/>
      <c r="G13" s="6"/>
      <c r="H13" s="6"/>
      <c r="I13" s="6"/>
    </row>
    <row r="14" spans="1:14" ht="28.8" x14ac:dyDescent="0.3">
      <c r="A14" s="14"/>
      <c r="B14" s="18" t="s">
        <v>24</v>
      </c>
      <c r="C14" s="11"/>
      <c r="D14" s="15"/>
      <c r="E14" s="50"/>
      <c r="F14" s="50"/>
      <c r="G14" s="6"/>
      <c r="H14" s="6"/>
      <c r="I14" s="6"/>
    </row>
    <row r="15" spans="1:14" s="31" customFormat="1" ht="57.6" x14ac:dyDescent="0.3">
      <c r="A15" s="21">
        <v>3</v>
      </c>
      <c r="B15" s="18" t="s">
        <v>49</v>
      </c>
      <c r="C15" s="51">
        <f>HäfäK+VBÄK+JHÄK+BjhK+DÄK+VSÄK+NÄK+VNÄK+BÄK</f>
        <v>67.241379310344826</v>
      </c>
      <c r="D15" s="52">
        <f>SSÄK</f>
        <v>12.068965517241379</v>
      </c>
      <c r="E15" s="53"/>
      <c r="F15" s="53"/>
      <c r="G15" s="6"/>
      <c r="H15" s="6"/>
      <c r="I15" s="6"/>
      <c r="N15" s="32"/>
    </row>
    <row r="16" spans="1:14" ht="15.6" x14ac:dyDescent="0.3">
      <c r="A16" s="14"/>
      <c r="B16" s="12" t="s">
        <v>18</v>
      </c>
      <c r="C16" s="11"/>
      <c r="D16" s="15"/>
      <c r="E16" s="50"/>
      <c r="F16" s="50"/>
      <c r="G16" s="6"/>
      <c r="H16" s="6"/>
      <c r="I16" s="6"/>
    </row>
    <row r="17" spans="1:9" ht="86.4" x14ac:dyDescent="0.3">
      <c r="A17" s="54"/>
      <c r="B17" s="13" t="s">
        <v>19</v>
      </c>
      <c r="C17" s="11"/>
      <c r="D17" s="15"/>
      <c r="E17" s="50"/>
      <c r="F17" s="50"/>
      <c r="G17" s="6"/>
      <c r="H17" s="6"/>
      <c r="I17" s="6"/>
    </row>
    <row r="18" spans="1:9" ht="28.8" x14ac:dyDescent="0.3">
      <c r="A18" s="54"/>
      <c r="B18" s="13" t="s">
        <v>36</v>
      </c>
      <c r="C18" s="11"/>
      <c r="D18" s="15"/>
      <c r="E18" s="50"/>
      <c r="F18" s="50"/>
      <c r="G18" s="6"/>
      <c r="H18" s="6"/>
      <c r="I18" s="6"/>
    </row>
    <row r="19" spans="1:9" ht="57.6" x14ac:dyDescent="0.3">
      <c r="A19" s="54"/>
      <c r="B19" s="13" t="s">
        <v>25</v>
      </c>
      <c r="C19" s="11"/>
      <c r="D19" s="15"/>
      <c r="E19" s="50"/>
      <c r="F19" s="50"/>
      <c r="G19" s="6"/>
      <c r="H19" s="6"/>
      <c r="I19" s="6"/>
    </row>
    <row r="20" spans="1:9" ht="15.6" x14ac:dyDescent="0.3">
      <c r="A20" s="54"/>
      <c r="B20" s="17" t="s">
        <v>20</v>
      </c>
      <c r="C20" s="11"/>
      <c r="D20" s="15"/>
      <c r="E20" s="50"/>
      <c r="F20" s="50"/>
      <c r="G20" s="6"/>
      <c r="H20" s="6"/>
      <c r="I20" s="6"/>
    </row>
    <row r="21" spans="1:9" ht="72" x14ac:dyDescent="0.3">
      <c r="A21" s="54"/>
      <c r="B21" s="13" t="s">
        <v>37</v>
      </c>
      <c r="C21" s="11"/>
      <c r="D21" s="15"/>
      <c r="E21" s="50"/>
      <c r="F21" s="50"/>
      <c r="G21" s="6"/>
      <c r="H21" s="6"/>
      <c r="I21" s="6"/>
    </row>
    <row r="22" spans="1:9" ht="15.6" x14ac:dyDescent="0.3">
      <c r="A22" s="10"/>
      <c r="B22" s="23" t="s">
        <v>26</v>
      </c>
      <c r="C22" s="11"/>
      <c r="D22" s="15"/>
      <c r="E22" s="47"/>
      <c r="F22" s="47"/>
      <c r="G22" s="6"/>
      <c r="H22" s="6"/>
      <c r="I22" s="6"/>
    </row>
    <row r="23" spans="1:9" ht="15.6" x14ac:dyDescent="0.3">
      <c r="A23" s="10"/>
      <c r="B23" s="22" t="s">
        <v>27</v>
      </c>
      <c r="C23" s="11"/>
      <c r="D23" s="15"/>
      <c r="E23" s="47"/>
      <c r="F23" s="47"/>
      <c r="G23" s="6"/>
      <c r="H23" s="6"/>
      <c r="I23" s="6"/>
    </row>
    <row r="24" spans="1:9" ht="43.2" x14ac:dyDescent="0.3">
      <c r="A24" s="10"/>
      <c r="B24" s="22" t="s">
        <v>38</v>
      </c>
      <c r="C24" s="11"/>
      <c r="D24" s="15"/>
      <c r="E24" s="47"/>
      <c r="F24" s="47"/>
      <c r="G24" s="6"/>
      <c r="H24" s="6"/>
      <c r="I24" s="6"/>
    </row>
    <row r="25" spans="1:9" ht="15.6" x14ac:dyDescent="0.3">
      <c r="A25" s="10"/>
      <c r="B25" s="23" t="s">
        <v>28</v>
      </c>
      <c r="C25" s="11"/>
      <c r="D25" s="15"/>
      <c r="E25" s="47"/>
      <c r="F25" s="47"/>
      <c r="G25" s="6"/>
      <c r="H25" s="6"/>
      <c r="I25" s="6"/>
    </row>
    <row r="26" spans="1:9" ht="28.8" x14ac:dyDescent="0.3">
      <c r="A26" s="10"/>
      <c r="B26" s="22" t="s">
        <v>39</v>
      </c>
      <c r="C26" s="11"/>
      <c r="D26" s="15"/>
      <c r="E26" s="47"/>
      <c r="F26" s="47"/>
      <c r="G26" s="6"/>
      <c r="H26" s="6"/>
      <c r="I26" s="6"/>
    </row>
    <row r="27" spans="1:9" ht="43.2" x14ac:dyDescent="0.3">
      <c r="A27" s="10">
        <v>4</v>
      </c>
      <c r="B27" s="22" t="s">
        <v>29</v>
      </c>
      <c r="C27" s="51">
        <f>HäfäK+JHÄK+BjhK+DÄK+VSÄK+NÄK+VNÄK+BÄK+ÖSÄK</f>
        <v>60.34482758620689</v>
      </c>
      <c r="D27" s="52">
        <f>VBÄK+SSÄK</f>
        <v>24.137931034482758</v>
      </c>
      <c r="E27" s="47" t="s">
        <v>58</v>
      </c>
      <c r="F27" s="47"/>
      <c r="G27" s="6" t="s">
        <v>8</v>
      </c>
      <c r="H27" s="6">
        <v>5</v>
      </c>
      <c r="I27" s="35">
        <f>H27/58*100</f>
        <v>8.6206896551724146</v>
      </c>
    </row>
    <row r="28" spans="1:9" ht="15.6" x14ac:dyDescent="0.3">
      <c r="A28" s="10"/>
      <c r="B28" s="23" t="s">
        <v>30</v>
      </c>
      <c r="C28" s="11"/>
      <c r="D28" s="15"/>
      <c r="E28" s="47"/>
      <c r="F28" s="47"/>
      <c r="G28" s="6"/>
      <c r="H28" s="6"/>
      <c r="I28" s="6"/>
    </row>
    <row r="29" spans="1:9" ht="86.4" x14ac:dyDescent="0.3">
      <c r="A29" s="10"/>
      <c r="B29" s="22" t="s">
        <v>53</v>
      </c>
      <c r="C29" s="11"/>
      <c r="D29" s="15"/>
      <c r="E29" s="47"/>
      <c r="F29" s="47"/>
      <c r="G29" s="6" t="s">
        <v>9</v>
      </c>
      <c r="H29" s="6">
        <v>5</v>
      </c>
      <c r="I29" s="35">
        <f>H29/58*100</f>
        <v>8.6206896551724146</v>
      </c>
    </row>
    <row r="30" spans="1:9" ht="43.2" x14ac:dyDescent="0.3">
      <c r="A30" s="10">
        <v>5</v>
      </c>
      <c r="B30" s="24" t="s">
        <v>52</v>
      </c>
      <c r="C30" s="51">
        <f>HäfäK+JHÄK+BjhK+VSÄK+NÄK+VNÄK+BÄK+ÖSÄK</f>
        <v>51.724137931034477</v>
      </c>
      <c r="D30" s="52">
        <f>VBÄK+DÄK</f>
        <v>20.689655172413794</v>
      </c>
      <c r="E30" s="47" t="s">
        <v>57</v>
      </c>
      <c r="F30" s="47"/>
      <c r="G30" s="6" t="s">
        <v>10</v>
      </c>
      <c r="H30" s="6">
        <v>4</v>
      </c>
      <c r="I30" s="35">
        <f>H30/58*100</f>
        <v>6.8965517241379306</v>
      </c>
    </row>
    <row r="31" spans="1:9" ht="15.6" x14ac:dyDescent="0.3">
      <c r="A31" s="20"/>
      <c r="B31" s="25" t="s">
        <v>31</v>
      </c>
      <c r="C31" s="11"/>
      <c r="D31" s="15"/>
      <c r="E31" s="47"/>
      <c r="F31" s="47"/>
      <c r="G31" s="6"/>
      <c r="H31" s="6"/>
      <c r="I31" s="6"/>
    </row>
    <row r="32" spans="1:9" ht="100.8" x14ac:dyDescent="0.3">
      <c r="A32" s="21"/>
      <c r="B32" s="18" t="s">
        <v>32</v>
      </c>
      <c r="C32" s="11"/>
      <c r="D32" s="15"/>
      <c r="E32" s="47" t="s">
        <v>60</v>
      </c>
      <c r="F32" s="47"/>
      <c r="G32" s="6"/>
      <c r="H32" s="6"/>
      <c r="I32" s="6"/>
    </row>
    <row r="33" spans="1:15" ht="43.2" x14ac:dyDescent="0.3">
      <c r="A33" s="21"/>
      <c r="B33" s="18" t="s">
        <v>33</v>
      </c>
      <c r="C33" s="11"/>
      <c r="D33" s="15"/>
      <c r="E33" s="47"/>
      <c r="F33" s="47"/>
      <c r="G33" s="6"/>
      <c r="H33" s="6"/>
      <c r="I33" s="6"/>
    </row>
    <row r="34" spans="1:15" ht="55.2" x14ac:dyDescent="0.3">
      <c r="A34" s="14"/>
      <c r="B34" s="26" t="s">
        <v>34</v>
      </c>
      <c r="C34" s="11"/>
      <c r="D34" s="15"/>
      <c r="E34" s="47"/>
      <c r="F34" s="47"/>
      <c r="G34" s="6" t="s">
        <v>11</v>
      </c>
      <c r="H34" s="6">
        <v>7</v>
      </c>
      <c r="I34" s="35">
        <f>H34/58*100</f>
        <v>12.068965517241379</v>
      </c>
    </row>
    <row r="35" spans="1:15" ht="15.6" x14ac:dyDescent="0.3">
      <c r="A35" s="29"/>
      <c r="B35" s="27" t="s">
        <v>40</v>
      </c>
      <c r="C35" s="11"/>
      <c r="D35" s="15"/>
      <c r="E35" s="47"/>
      <c r="F35" s="47"/>
      <c r="G35" s="6"/>
      <c r="H35" s="6"/>
      <c r="I35" s="6"/>
    </row>
    <row r="36" spans="1:15" ht="43.2" x14ac:dyDescent="0.3">
      <c r="A36" s="29"/>
      <c r="B36" s="28" t="s">
        <v>41</v>
      </c>
      <c r="C36" s="11"/>
      <c r="D36" s="15"/>
      <c r="E36" s="47"/>
      <c r="F36" s="47"/>
      <c r="G36" s="6" t="s">
        <v>12</v>
      </c>
      <c r="H36" s="6">
        <v>1</v>
      </c>
      <c r="I36" s="35">
        <f>H36/58*100</f>
        <v>1.7241379310344827</v>
      </c>
    </row>
    <row r="37" spans="1:15" ht="100.8" x14ac:dyDescent="0.3">
      <c r="A37" s="29"/>
      <c r="B37" s="28" t="s">
        <v>47</v>
      </c>
      <c r="C37" s="11"/>
      <c r="D37" s="15"/>
      <c r="E37" s="47" t="s">
        <v>59</v>
      </c>
      <c r="F37" s="47"/>
      <c r="G37" s="6"/>
      <c r="H37" s="6"/>
      <c r="I37" s="6"/>
    </row>
    <row r="38" spans="1:15" ht="15.6" x14ac:dyDescent="0.3">
      <c r="A38" s="29"/>
      <c r="B38" s="29" t="s">
        <v>42</v>
      </c>
      <c r="C38" s="11"/>
      <c r="D38" s="15"/>
      <c r="E38" s="47"/>
      <c r="F38" s="47"/>
      <c r="G38" s="6" t="s">
        <v>13</v>
      </c>
      <c r="H38" s="6">
        <v>1</v>
      </c>
      <c r="I38" s="35">
        <f>H38/58*100</f>
        <v>1.7241379310344827</v>
      </c>
    </row>
    <row r="39" spans="1:15" ht="72" x14ac:dyDescent="0.3">
      <c r="A39" s="29"/>
      <c r="B39" s="28" t="s">
        <v>44</v>
      </c>
      <c r="C39" s="11"/>
      <c r="D39" s="15"/>
      <c r="E39" s="47"/>
      <c r="F39" s="47"/>
      <c r="G39" s="6" t="s">
        <v>14</v>
      </c>
      <c r="H39" s="6">
        <v>1</v>
      </c>
      <c r="I39" s="35">
        <f>H39/58*100</f>
        <v>1.7241379310344827</v>
      </c>
    </row>
    <row r="40" spans="1:15" ht="57.6" x14ac:dyDescent="0.3">
      <c r="A40" s="29"/>
      <c r="B40" s="28" t="s">
        <v>43</v>
      </c>
      <c r="C40" s="11"/>
      <c r="D40" s="15"/>
      <c r="E40" s="47"/>
      <c r="F40" s="47"/>
      <c r="G40" s="6" t="s">
        <v>15</v>
      </c>
      <c r="H40" s="6">
        <v>1</v>
      </c>
      <c r="I40" s="35">
        <f>H40/58*100</f>
        <v>1.7241379310344827</v>
      </c>
    </row>
    <row r="41" spans="1:15" ht="86.4" x14ac:dyDescent="0.3">
      <c r="A41" s="42">
        <v>6</v>
      </c>
      <c r="B41" s="28" t="s">
        <v>46</v>
      </c>
      <c r="C41" s="51">
        <f>DÄK+VSÄK+NÄK+VNÄK+BÄK+GÄK</f>
        <v>48.275862068965516</v>
      </c>
      <c r="D41" s="52">
        <f>VBÄK+JHÄK+BjhK+SSÄK+ÖSÄK</f>
        <v>43.103448275862064</v>
      </c>
      <c r="E41" s="47" t="s">
        <v>65</v>
      </c>
      <c r="F41" s="47" t="s">
        <v>68</v>
      </c>
      <c r="G41" s="6" t="s">
        <v>16</v>
      </c>
      <c r="H41" s="6">
        <v>1</v>
      </c>
      <c r="I41" s="35">
        <f>H41/58*100</f>
        <v>1.7241379310344827</v>
      </c>
    </row>
    <row r="42" spans="1:15" ht="115.2" x14ac:dyDescent="0.3">
      <c r="A42" s="42">
        <v>7</v>
      </c>
      <c r="B42" s="33" t="s">
        <v>45</v>
      </c>
      <c r="C42" s="51">
        <f>HäfäK+JHÄK+BjhK+VNÄK+BÄK+GÄK</f>
        <v>37.931034482758619</v>
      </c>
      <c r="D42" s="52">
        <f>VBÄK+DÄK+VSÄK+NÄK+SSÄK+ÖSÄK</f>
        <v>55.172413793103445</v>
      </c>
      <c r="E42" s="47" t="s">
        <v>66</v>
      </c>
      <c r="F42" s="47" t="s">
        <v>69</v>
      </c>
      <c r="G42" s="6" t="s">
        <v>17</v>
      </c>
      <c r="H42" s="6">
        <v>1</v>
      </c>
      <c r="I42" s="35">
        <f>H42/58*100</f>
        <v>1.7241379310344827</v>
      </c>
      <c r="O42" s="5"/>
    </row>
    <row r="43" spans="1:15" ht="115.2" x14ac:dyDescent="0.3">
      <c r="A43" s="42">
        <v>8</v>
      </c>
      <c r="B43" s="33" t="s">
        <v>50</v>
      </c>
      <c r="C43" s="51">
        <f>JHÄK+VNÄK+BÄK+SSÄK+ÖSÄK</f>
        <v>43.103448275862064</v>
      </c>
      <c r="D43" s="52">
        <f>VBÄK+DÄK+VSÄK+NÄK+GÄK</f>
        <v>46.551724137931032</v>
      </c>
      <c r="E43" s="47" t="s">
        <v>64</v>
      </c>
      <c r="F43" s="47" t="s">
        <v>70</v>
      </c>
      <c r="G43" s="6"/>
      <c r="H43" s="34">
        <f>H42+H41+H40+H39+H38+H36+H34+H30+H29+H27+H8+H7+H6+H5+H4+H3</f>
        <v>58</v>
      </c>
      <c r="I43" s="34">
        <f>GrhK+ViäK+JähK+HäfäK+BjhK+LaiK+SSÄK+BÄK+DÄK+GÄK+ÖSÄK+VSÄK+VNÄK+JHÄK+VBÄK+NÄK</f>
        <v>100</v>
      </c>
      <c r="O43" s="8"/>
    </row>
    <row r="44" spans="1:15" x14ac:dyDescent="0.3">
      <c r="A44"/>
      <c r="B44"/>
      <c r="C44"/>
      <c r="E44" s="16"/>
      <c r="F44" s="16"/>
      <c r="G44" s="9"/>
      <c r="H44" s="9"/>
      <c r="I44" s="9"/>
      <c r="O44" s="8"/>
    </row>
    <row r="45" spans="1:15" x14ac:dyDescent="0.3">
      <c r="A45"/>
      <c r="B45"/>
      <c r="C45"/>
      <c r="E45" s="16"/>
      <c r="F45" s="16"/>
      <c r="O45" s="8"/>
    </row>
    <row r="46" spans="1:15" x14ac:dyDescent="0.3">
      <c r="A46"/>
      <c r="B46"/>
      <c r="C46"/>
      <c r="E46" s="16"/>
      <c r="F46" s="16"/>
      <c r="O46" s="8"/>
    </row>
    <row r="47" spans="1:15" x14ac:dyDescent="0.3">
      <c r="A47"/>
      <c r="B47"/>
      <c r="C47"/>
      <c r="E47"/>
      <c r="F47"/>
      <c r="O47" s="8"/>
    </row>
    <row r="48" spans="1:15" x14ac:dyDescent="0.3">
      <c r="A48"/>
      <c r="B48"/>
      <c r="C48"/>
      <c r="E48"/>
      <c r="F48"/>
      <c r="I48" s="5"/>
      <c r="J48" s="8"/>
      <c r="N48"/>
    </row>
    <row r="49" spans="9:10" customFormat="1" x14ac:dyDescent="0.3">
      <c r="I49" s="5"/>
      <c r="J49" s="8"/>
    </row>
    <row r="50" spans="9:10" customFormat="1" x14ac:dyDescent="0.3">
      <c r="I50" s="5"/>
      <c r="J50" s="8"/>
    </row>
    <row r="51" spans="9:10" customFormat="1" x14ac:dyDescent="0.3">
      <c r="I51" s="5"/>
      <c r="J51" s="8"/>
    </row>
    <row r="52" spans="9:10" customFormat="1" x14ac:dyDescent="0.3">
      <c r="I52" s="5"/>
      <c r="J52" s="8"/>
    </row>
    <row r="53" spans="9:10" customFormat="1" x14ac:dyDescent="0.3">
      <c r="I53" s="5"/>
      <c r="J53" s="8"/>
    </row>
    <row r="54" spans="9:10" customFormat="1" x14ac:dyDescent="0.3">
      <c r="I54" s="5"/>
      <c r="J54" s="8"/>
    </row>
    <row r="55" spans="9:10" customFormat="1" x14ac:dyDescent="0.3">
      <c r="I55" s="5"/>
      <c r="J55" s="8"/>
    </row>
    <row r="56" spans="9:10" customFormat="1" x14ac:dyDescent="0.3">
      <c r="I56" s="5"/>
      <c r="J56" s="8"/>
    </row>
    <row r="57" spans="9:10" customFormat="1" x14ac:dyDescent="0.3">
      <c r="I57" s="5"/>
      <c r="J57" s="8"/>
    </row>
    <row r="58" spans="9:10" customFormat="1" x14ac:dyDescent="0.3">
      <c r="I58" s="5"/>
      <c r="J58" s="8"/>
    </row>
    <row r="59" spans="9:10" customFormat="1" x14ac:dyDescent="0.3">
      <c r="I59" s="5"/>
      <c r="J59" s="8"/>
    </row>
    <row r="60" spans="9:10" customFormat="1" x14ac:dyDescent="0.3">
      <c r="I60" s="5"/>
    </row>
    <row r="61" spans="9:10" customFormat="1" x14ac:dyDescent="0.3">
      <c r="I61" s="5"/>
    </row>
    <row r="62" spans="9:10" customFormat="1" x14ac:dyDescent="0.3">
      <c r="I62" s="5"/>
    </row>
    <row r="63" spans="9:10" customFormat="1" x14ac:dyDescent="0.3">
      <c r="I63" s="5"/>
    </row>
    <row r="64" spans="9:10" customFormat="1" x14ac:dyDescent="0.3"/>
    <row r="65" spans="1:14" x14ac:dyDescent="0.3">
      <c r="A65"/>
      <c r="B65"/>
      <c r="C65"/>
      <c r="E65"/>
      <c r="F65"/>
      <c r="N65"/>
    </row>
    <row r="66" spans="1:14" x14ac:dyDescent="0.3">
      <c r="A66"/>
      <c r="B66"/>
      <c r="C66"/>
      <c r="E66"/>
      <c r="F66"/>
      <c r="N66"/>
    </row>
    <row r="67" spans="1:14" x14ac:dyDescent="0.3">
      <c r="A67"/>
      <c r="B67"/>
      <c r="C67"/>
      <c r="E67"/>
      <c r="F67"/>
      <c r="N67"/>
    </row>
    <row r="68" spans="1:14" x14ac:dyDescent="0.3">
      <c r="A68"/>
      <c r="B68"/>
      <c r="C68"/>
      <c r="E68"/>
      <c r="F68"/>
      <c r="N68"/>
    </row>
    <row r="69" spans="1:14" x14ac:dyDescent="0.3">
      <c r="A69"/>
      <c r="B69"/>
      <c r="C69"/>
      <c r="E69"/>
      <c r="F69"/>
      <c r="N69"/>
    </row>
    <row r="70" spans="1:14" x14ac:dyDescent="0.3">
      <c r="A70"/>
      <c r="B70"/>
      <c r="C70"/>
      <c r="E70"/>
      <c r="F70"/>
      <c r="N70"/>
    </row>
    <row r="71" spans="1:14" x14ac:dyDescent="0.3">
      <c r="A71"/>
      <c r="B71"/>
      <c r="C71"/>
      <c r="E71"/>
      <c r="F71"/>
    </row>
    <row r="72" spans="1:14" x14ac:dyDescent="0.3">
      <c r="A72"/>
      <c r="B72"/>
      <c r="C72"/>
      <c r="E72"/>
      <c r="F72"/>
    </row>
    <row r="73" spans="1:14" x14ac:dyDescent="0.3">
      <c r="A73"/>
      <c r="B73"/>
      <c r="C73"/>
      <c r="E73"/>
      <c r="F73"/>
    </row>
    <row r="74" spans="1:14" x14ac:dyDescent="0.3">
      <c r="A74"/>
      <c r="B74"/>
      <c r="C74"/>
      <c r="E74"/>
      <c r="F74"/>
    </row>
    <row r="75" spans="1:14" x14ac:dyDescent="0.3">
      <c r="A75"/>
      <c r="B75"/>
      <c r="C75"/>
      <c r="E75"/>
      <c r="F75"/>
    </row>
    <row r="76" spans="1:14" x14ac:dyDescent="0.3">
      <c r="A76"/>
      <c r="B76"/>
      <c r="C76"/>
      <c r="E76"/>
      <c r="F76"/>
    </row>
    <row r="77" spans="1:14" x14ac:dyDescent="0.3">
      <c r="A77"/>
      <c r="B77"/>
      <c r="C77"/>
      <c r="E77"/>
      <c r="F77"/>
    </row>
    <row r="78" spans="1:14" x14ac:dyDescent="0.3">
      <c r="A78"/>
      <c r="B78"/>
      <c r="C78"/>
      <c r="E78"/>
      <c r="F78"/>
    </row>
    <row r="79" spans="1:14" x14ac:dyDescent="0.3">
      <c r="A79"/>
      <c r="B79"/>
      <c r="C79"/>
      <c r="E79"/>
      <c r="F79"/>
    </row>
    <row r="80" spans="1:14" x14ac:dyDescent="0.3">
      <c r="A80"/>
      <c r="B80"/>
      <c r="C80"/>
      <c r="E80"/>
      <c r="F80"/>
    </row>
    <row r="81" spans="1:6" x14ac:dyDescent="0.3">
      <c r="A81"/>
      <c r="B81"/>
      <c r="C81"/>
      <c r="E81"/>
      <c r="F81"/>
    </row>
    <row r="82" spans="1:6" x14ac:dyDescent="0.3">
      <c r="A82"/>
      <c r="B82"/>
      <c r="C82"/>
      <c r="E82"/>
      <c r="F82"/>
    </row>
    <row r="83" spans="1:6" x14ac:dyDescent="0.3">
      <c r="A83"/>
      <c r="B83"/>
      <c r="C83"/>
      <c r="E83"/>
      <c r="F83"/>
    </row>
    <row r="84" spans="1:6" x14ac:dyDescent="0.3">
      <c r="A84"/>
      <c r="B84"/>
      <c r="C84"/>
      <c r="E84"/>
      <c r="F84"/>
    </row>
    <row r="85" spans="1:6" x14ac:dyDescent="0.3">
      <c r="A85"/>
      <c r="B85"/>
      <c r="C85"/>
      <c r="E85"/>
      <c r="F85"/>
    </row>
    <row r="86" spans="1:6" x14ac:dyDescent="0.3">
      <c r="A86"/>
      <c r="B86"/>
      <c r="C86"/>
      <c r="E86"/>
      <c r="F86"/>
    </row>
    <row r="87" spans="1:6" x14ac:dyDescent="0.3">
      <c r="A87"/>
      <c r="B87"/>
      <c r="C87"/>
      <c r="E87"/>
      <c r="F87"/>
    </row>
    <row r="88" spans="1:6" x14ac:dyDescent="0.3">
      <c r="A88"/>
      <c r="B88"/>
      <c r="C88"/>
      <c r="E88"/>
      <c r="F88"/>
    </row>
    <row r="89" spans="1:6" x14ac:dyDescent="0.3">
      <c r="A89"/>
      <c r="B89"/>
      <c r="C89"/>
      <c r="E89"/>
      <c r="F89"/>
    </row>
    <row r="90" spans="1:6" x14ac:dyDescent="0.3">
      <c r="A90"/>
      <c r="B90"/>
      <c r="C90"/>
      <c r="E90"/>
      <c r="F90"/>
    </row>
    <row r="91" spans="1:6" x14ac:dyDescent="0.3">
      <c r="A91"/>
      <c r="B91"/>
      <c r="C91"/>
      <c r="E91"/>
      <c r="F91"/>
    </row>
    <row r="92" spans="1:6" x14ac:dyDescent="0.3">
      <c r="A92"/>
      <c r="B92"/>
      <c r="C92"/>
      <c r="E92"/>
      <c r="F92"/>
    </row>
    <row r="93" spans="1:6" x14ac:dyDescent="0.3">
      <c r="A93"/>
      <c r="B93"/>
      <c r="C93"/>
      <c r="E93"/>
      <c r="F93"/>
    </row>
    <row r="94" spans="1:6" x14ac:dyDescent="0.3">
      <c r="A94"/>
      <c r="B94"/>
      <c r="C94"/>
      <c r="E94"/>
      <c r="F94"/>
    </row>
    <row r="95" spans="1:6" x14ac:dyDescent="0.3">
      <c r="A95"/>
      <c r="B95"/>
      <c r="C95"/>
      <c r="E95"/>
      <c r="F95"/>
    </row>
    <row r="96" spans="1:6" x14ac:dyDescent="0.3">
      <c r="A96"/>
      <c r="B96"/>
      <c r="C96"/>
      <c r="E96"/>
      <c r="F96"/>
    </row>
    <row r="97" spans="1:6" x14ac:dyDescent="0.3">
      <c r="A97"/>
      <c r="B97"/>
      <c r="C97"/>
      <c r="E97"/>
      <c r="F97"/>
    </row>
    <row r="98" spans="1:6" x14ac:dyDescent="0.3">
      <c r="A98"/>
      <c r="B98"/>
      <c r="C98"/>
      <c r="E98"/>
      <c r="F98"/>
    </row>
    <row r="99" spans="1:6" x14ac:dyDescent="0.3">
      <c r="A99"/>
      <c r="B99"/>
      <c r="C99"/>
      <c r="E99"/>
      <c r="F99"/>
    </row>
    <row r="100" spans="1:6" x14ac:dyDescent="0.3">
      <c r="A100"/>
      <c r="B100"/>
      <c r="C100"/>
      <c r="E100"/>
      <c r="F100"/>
    </row>
    <row r="101" spans="1:6" x14ac:dyDescent="0.3">
      <c r="A101"/>
      <c r="B101"/>
      <c r="C101"/>
      <c r="E101"/>
      <c r="F101"/>
    </row>
    <row r="102" spans="1:6" x14ac:dyDescent="0.3">
      <c r="A102"/>
      <c r="B102"/>
      <c r="C102"/>
      <c r="E102"/>
      <c r="F102"/>
    </row>
    <row r="103" spans="1:6" x14ac:dyDescent="0.3">
      <c r="A103"/>
      <c r="B103"/>
      <c r="C103"/>
      <c r="E103"/>
      <c r="F103"/>
    </row>
    <row r="104" spans="1:6" x14ac:dyDescent="0.3">
      <c r="A104"/>
      <c r="B104"/>
      <c r="C104"/>
      <c r="E104"/>
      <c r="F104"/>
    </row>
    <row r="105" spans="1:6" x14ac:dyDescent="0.3">
      <c r="A105"/>
      <c r="B105"/>
      <c r="C105"/>
      <c r="E105"/>
      <c r="F105"/>
    </row>
    <row r="106" spans="1:6" x14ac:dyDescent="0.3">
      <c r="A106"/>
      <c r="B106"/>
      <c r="C106"/>
      <c r="E106"/>
      <c r="F106"/>
    </row>
    <row r="107" spans="1:6" x14ac:dyDescent="0.3">
      <c r="A107"/>
      <c r="B107"/>
      <c r="C107"/>
      <c r="E107"/>
      <c r="F107"/>
    </row>
    <row r="108" spans="1:6" x14ac:dyDescent="0.3">
      <c r="A108"/>
      <c r="B108"/>
      <c r="C108"/>
      <c r="E108"/>
      <c r="F108"/>
    </row>
    <row r="109" spans="1:6" x14ac:dyDescent="0.3">
      <c r="A109"/>
      <c r="B109"/>
      <c r="C109"/>
      <c r="E109"/>
      <c r="F109"/>
    </row>
    <row r="110" spans="1:6" x14ac:dyDescent="0.3">
      <c r="A110"/>
      <c r="B110"/>
      <c r="C110"/>
      <c r="E110"/>
      <c r="F110"/>
    </row>
    <row r="111" spans="1:6" x14ac:dyDescent="0.3">
      <c r="A111"/>
      <c r="B111"/>
      <c r="C111"/>
      <c r="E111"/>
      <c r="F111"/>
    </row>
    <row r="112" spans="1:6" x14ac:dyDescent="0.3">
      <c r="A112"/>
      <c r="B112"/>
      <c r="C112"/>
      <c r="E112"/>
      <c r="F112"/>
    </row>
    <row r="113" spans="1:6" x14ac:dyDescent="0.3">
      <c r="A113"/>
      <c r="B113"/>
      <c r="C113"/>
      <c r="E113"/>
      <c r="F113"/>
    </row>
    <row r="114" spans="1:6" x14ac:dyDescent="0.3">
      <c r="A114"/>
      <c r="B114"/>
      <c r="C114"/>
      <c r="E114"/>
      <c r="F114"/>
    </row>
    <row r="115" spans="1:6" x14ac:dyDescent="0.3">
      <c r="A115"/>
      <c r="B115"/>
      <c r="C115"/>
      <c r="E115"/>
      <c r="F115"/>
    </row>
    <row r="116" spans="1:6" x14ac:dyDescent="0.3">
      <c r="A116"/>
      <c r="B116"/>
      <c r="C116"/>
      <c r="E116"/>
      <c r="F116"/>
    </row>
    <row r="117" spans="1:6" x14ac:dyDescent="0.3">
      <c r="A117"/>
      <c r="B117"/>
      <c r="C117"/>
      <c r="E117"/>
      <c r="F117"/>
    </row>
    <row r="118" spans="1:6" x14ac:dyDescent="0.3">
      <c r="A118"/>
      <c r="B118"/>
      <c r="C118"/>
      <c r="E118"/>
      <c r="F118"/>
    </row>
    <row r="119" spans="1:6" x14ac:dyDescent="0.3">
      <c r="A119"/>
      <c r="B119"/>
      <c r="C119"/>
      <c r="E119"/>
      <c r="F119"/>
    </row>
    <row r="120" spans="1:6" x14ac:dyDescent="0.3">
      <c r="A120"/>
      <c r="B120"/>
      <c r="C120"/>
      <c r="E120"/>
      <c r="F120"/>
    </row>
    <row r="121" spans="1:6" x14ac:dyDescent="0.3">
      <c r="A121"/>
      <c r="B121"/>
      <c r="C121"/>
      <c r="E121"/>
      <c r="F121"/>
    </row>
    <row r="122" spans="1:6" x14ac:dyDescent="0.3">
      <c r="A122"/>
      <c r="B122"/>
      <c r="C122"/>
      <c r="E122"/>
      <c r="F122"/>
    </row>
    <row r="123" spans="1:6" x14ac:dyDescent="0.3">
      <c r="A123"/>
      <c r="B123"/>
      <c r="C123"/>
      <c r="E123"/>
      <c r="F123"/>
    </row>
    <row r="124" spans="1:6" x14ac:dyDescent="0.3">
      <c r="A124"/>
      <c r="B124"/>
      <c r="C124"/>
      <c r="E124"/>
      <c r="F124"/>
    </row>
    <row r="125" spans="1:6" x14ac:dyDescent="0.3">
      <c r="A125"/>
      <c r="B125"/>
      <c r="C125"/>
      <c r="E125"/>
      <c r="F125"/>
    </row>
    <row r="126" spans="1:6" x14ac:dyDescent="0.3">
      <c r="A126"/>
      <c r="B126"/>
      <c r="C126"/>
      <c r="E126"/>
      <c r="F126"/>
    </row>
    <row r="127" spans="1:6" x14ac:dyDescent="0.3">
      <c r="A127"/>
      <c r="C127"/>
      <c r="E127"/>
      <c r="F127"/>
    </row>
    <row r="128" spans="1:6" x14ac:dyDescent="0.3">
      <c r="A128"/>
      <c r="C128"/>
      <c r="E128"/>
      <c r="F128"/>
    </row>
    <row r="129" spans="1:6" x14ac:dyDescent="0.3">
      <c r="A129"/>
      <c r="E129"/>
      <c r="F129"/>
    </row>
    <row r="130" spans="1:6" x14ac:dyDescent="0.3">
      <c r="E130"/>
      <c r="F130"/>
    </row>
    <row r="131" spans="1:6" x14ac:dyDescent="0.3">
      <c r="E131"/>
      <c r="F131"/>
    </row>
    <row r="132" spans="1:6" x14ac:dyDescent="0.3">
      <c r="E132"/>
      <c r="F132"/>
    </row>
    <row r="231" ht="409.2" customHeight="1" x14ac:dyDescent="0.3"/>
    <row r="258" ht="240" customHeight="1" x14ac:dyDescent="0.3"/>
    <row r="264" ht="349.95" customHeight="1" x14ac:dyDescent="0.3"/>
  </sheetData>
  <sheetProtection algorithmName="SHA-512" hashValue="ksO9nRszDIjaGuQ3FQ+/rFvysIPrxGPQlQryK2Yh1soLZOWNSV41LS8PN4EZMzym+BKAXKRere7CwnZk7r5t/g==" saltValue="fTYZtqzY0SPSUQLAE9pOMg==" spinCount="100000" sheet="1" formatCells="0" formatRows="0"/>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16</vt:i4>
      </vt:variant>
    </vt:vector>
  </HeadingPairs>
  <TitlesOfParts>
    <vt:vector size="18" baseType="lpstr">
      <vt:lpstr>Blad2</vt:lpstr>
      <vt:lpstr>Blad1</vt:lpstr>
      <vt:lpstr>BjhK</vt:lpstr>
      <vt:lpstr>BÄK</vt:lpstr>
      <vt:lpstr>DÄK</vt:lpstr>
      <vt:lpstr>GrhK</vt:lpstr>
      <vt:lpstr>GÄK</vt:lpstr>
      <vt:lpstr>HäfäK</vt:lpstr>
      <vt:lpstr>JHÄK</vt:lpstr>
      <vt:lpstr>JähK</vt:lpstr>
      <vt:lpstr>LaiK</vt:lpstr>
      <vt:lpstr>NÄK</vt:lpstr>
      <vt:lpstr>SSÄK</vt:lpstr>
      <vt:lpstr>VBÄK</vt:lpstr>
      <vt:lpstr>ViäK</vt:lpstr>
      <vt:lpstr>VNÄK</vt:lpstr>
      <vt:lpstr>VSÄK</vt:lpstr>
      <vt:lpstr>ÖSÄK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HP</cp:lastModifiedBy>
  <dcterms:created xsi:type="dcterms:W3CDTF">2020-09-19T19:23:44Z</dcterms:created>
  <dcterms:modified xsi:type="dcterms:W3CDTF">2020-12-20T19:07:08Z</dcterms:modified>
</cp:coreProperties>
</file>